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Nas_hydro\osvč\akce\rozpočty\25_12_Husí potok_Hladké Životice\"/>
    </mc:Choice>
  </mc:AlternateContent>
  <bookViews>
    <workbookView xWindow="0" yWindow="0" windowWidth="0" windowHeight="0"/>
  </bookViews>
  <sheets>
    <sheet name="Rekapitulace stavby" sheetId="1" r:id="rId1"/>
    <sheet name="SO 01 - Podélné opevnění" sheetId="2" r:id="rId2"/>
    <sheet name="SO 02 - Odtěžení nánosů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Podélné opevnění'!$C$118:$K$152</definedName>
    <definedName name="_xlnm.Print_Area" localSheetId="1">'SO 01 - Podélné opevnění'!$C$106:$J$152</definedName>
    <definedName name="_xlnm.Print_Titles" localSheetId="1">'SO 01 - Podélné opevnění'!$118:$118</definedName>
    <definedName name="_xlnm._FilterDatabase" localSheetId="2" hidden="1">'SO 02 - Odtěžení nánosů'!$C$117:$K$130</definedName>
    <definedName name="_xlnm.Print_Area" localSheetId="2">'SO 02 - Odtěžení nánosů'!$C$105:$J$130</definedName>
    <definedName name="_xlnm.Print_Titles" localSheetId="2">'SO 02 - Odtěžení nánosů'!$117:$117</definedName>
    <definedName name="_xlnm._FilterDatabase" localSheetId="3" hidden="1">'VRN - Vedlejší rozpočtové...'!$C$117:$K$138</definedName>
    <definedName name="_xlnm.Print_Area" localSheetId="3">'VRN - Vedlejší rozpočtové...'!$C$105:$J$138</definedName>
    <definedName name="_xlnm.Print_Titles" localSheetId="3">'VRN - Vedlejší rozpočtové...'!$117:$117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115"/>
  <c r="J17"/>
  <c r="J15"/>
  <c r="E15"/>
  <c r="F114"/>
  <c r="J14"/>
  <c r="J12"/>
  <c r="J112"/>
  <c r="E7"/>
  <c r="E108"/>
  <c i="3" r="J37"/>
  <c r="J36"/>
  <c i="1" r="AY96"/>
  <c i="3" r="J35"/>
  <c i="1" r="AX96"/>
  <c i="3" r="BI129"/>
  <c r="BH129"/>
  <c r="BG129"/>
  <c r="BF129"/>
  <c r="T129"/>
  <c r="R129"/>
  <c r="P129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J115"/>
  <c r="J114"/>
  <c r="F112"/>
  <c r="E110"/>
  <c r="J92"/>
  <c r="J91"/>
  <c r="F89"/>
  <c r="E87"/>
  <c r="J18"/>
  <c r="E18"/>
  <c r="F92"/>
  <c r="J17"/>
  <c r="J15"/>
  <c r="E15"/>
  <c r="F91"/>
  <c r="J14"/>
  <c r="J12"/>
  <c r="J112"/>
  <c r="E7"/>
  <c r="E108"/>
  <c i="2" r="J37"/>
  <c r="J36"/>
  <c i="1" r="AY95"/>
  <c i="2" r="J35"/>
  <c i="1" r="AX95"/>
  <c i="2"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91"/>
  <c r="J14"/>
  <c r="J12"/>
  <c r="J89"/>
  <c r="E7"/>
  <c r="E85"/>
  <c i="1" r="L90"/>
  <c r="AM90"/>
  <c r="AM89"/>
  <c r="L89"/>
  <c r="AM87"/>
  <c r="L87"/>
  <c r="L85"/>
  <c r="L84"/>
  <c i="4" r="J137"/>
  <c r="J135"/>
  <c r="J133"/>
  <c r="BK132"/>
  <c r="BK126"/>
  <c i="3" r="BK129"/>
  <c r="J122"/>
  <c i="2" r="BK145"/>
  <c r="J143"/>
  <c r="J142"/>
  <c i="4" r="BK137"/>
  <c r="BK133"/>
  <c r="J132"/>
  <c r="J125"/>
  <c i="3" r="BK124"/>
  <c i="2" r="BK144"/>
  <c r="BK125"/>
  <c r="J122"/>
  <c i="1" r="AS94"/>
  <c i="2" r="J137"/>
  <c r="J125"/>
  <c i="4" r="BK135"/>
  <c r="BK123"/>
  <c i="2" r="J152"/>
  <c r="BK146"/>
  <c r="J145"/>
  <c r="J135"/>
  <c r="BK130"/>
  <c r="BK124"/>
  <c i="4" r="J130"/>
  <c r="BK128"/>
  <c r="J126"/>
  <c r="BK125"/>
  <c i="3" r="J129"/>
  <c r="J121"/>
  <c i="2" r="BK152"/>
  <c r="J149"/>
  <c r="J144"/>
  <c r="BK137"/>
  <c r="J130"/>
  <c i="4" r="BK130"/>
  <c r="J128"/>
  <c r="J123"/>
  <c r="BK121"/>
  <c i="3" r="BK122"/>
  <c r="BK121"/>
  <c i="2" r="BK149"/>
  <c r="J146"/>
  <c r="BK143"/>
  <c r="BK142"/>
  <c r="BK135"/>
  <c r="J124"/>
  <c r="BK122"/>
  <c i="4" r="J121"/>
  <c i="3" r="J124"/>
  <c l="1" r="BK120"/>
  <c r="J120"/>
  <c r="J98"/>
  <c r="T120"/>
  <c r="T119"/>
  <c r="T118"/>
  <c i="2" r="P121"/>
  <c r="P120"/>
  <c r="P119"/>
  <c i="1" r="AU95"/>
  <c i="2" r="T121"/>
  <c r="T120"/>
  <c r="T119"/>
  <c i="3" r="P120"/>
  <c r="P119"/>
  <c r="P118"/>
  <c i="1" r="AU96"/>
  <c i="2" r="R121"/>
  <c r="R120"/>
  <c r="R119"/>
  <c i="4" r="BK120"/>
  <c r="BK119"/>
  <c r="BK118"/>
  <c r="J118"/>
  <c r="P120"/>
  <c r="P119"/>
  <c r="P118"/>
  <c i="1" r="AU97"/>
  <c i="4" r="R120"/>
  <c r="R119"/>
  <c r="R118"/>
  <c i="2" r="BK121"/>
  <c r="J121"/>
  <c r="J98"/>
  <c i="3" r="R120"/>
  <c r="R119"/>
  <c r="R118"/>
  <c i="4" r="T120"/>
  <c r="T119"/>
  <c r="T118"/>
  <c i="3" r="J89"/>
  <c r="BE129"/>
  <c i="2" r="F92"/>
  <c r="J113"/>
  <c r="BE137"/>
  <c r="BE145"/>
  <c r="BE152"/>
  <c i="3" r="F115"/>
  <c i="4" r="F91"/>
  <c r="BE126"/>
  <c i="2" r="F115"/>
  <c r="BE130"/>
  <c r="BE135"/>
  <c r="BE146"/>
  <c i="3" r="E85"/>
  <c i="4" r="F92"/>
  <c r="BE123"/>
  <c i="2" r="E109"/>
  <c r="BE122"/>
  <c r="BE125"/>
  <c r="BE142"/>
  <c r="BE149"/>
  <c i="3" r="F114"/>
  <c i="4" r="J89"/>
  <c r="BE132"/>
  <c r="BE133"/>
  <c r="BE137"/>
  <c i="2" r="BE124"/>
  <c r="BE143"/>
  <c i="3" r="BE122"/>
  <c i="2" r="BK151"/>
  <c r="J151"/>
  <c r="J99"/>
  <c i="4" r="E85"/>
  <c r="BE128"/>
  <c r="BE135"/>
  <c i="2" r="BE144"/>
  <c i="3" r="BE121"/>
  <c r="BE124"/>
  <c i="4" r="BE121"/>
  <c r="BE125"/>
  <c r="BE130"/>
  <c i="3" r="F37"/>
  <c i="1" r="BD96"/>
  <c i="4" r="J34"/>
  <c i="1" r="AW97"/>
  <c i="3" r="J34"/>
  <c i="1" r="AW96"/>
  <c i="4" r="F37"/>
  <c i="1" r="BD97"/>
  <c i="2" r="J34"/>
  <c i="1" r="AW95"/>
  <c i="4" r="F34"/>
  <c i="1" r="BA97"/>
  <c i="2" r="F35"/>
  <c i="1" r="BB95"/>
  <c i="2" r="F34"/>
  <c i="1" r="BA95"/>
  <c i="3" r="F34"/>
  <c i="1" r="BA96"/>
  <c i="3" r="F36"/>
  <c i="1" r="BC96"/>
  <c i="3" r="F35"/>
  <c i="1" r="BB96"/>
  <c i="4" r="F36"/>
  <c i="1" r="BC97"/>
  <c i="4" r="F35"/>
  <c i="1" r="BB97"/>
  <c i="2" r="F36"/>
  <c i="1" r="BC95"/>
  <c i="4" r="J30"/>
  <c i="1" r="AG97"/>
  <c i="2" r="F37"/>
  <c i="1" r="BD95"/>
  <c i="2" l="1" r="BK120"/>
  <c r="J120"/>
  <c r="J97"/>
  <c i="3" r="BK119"/>
  <c r="J119"/>
  <c r="J97"/>
  <c i="4" r="J96"/>
  <c r="J119"/>
  <c r="J97"/>
  <c r="J120"/>
  <c r="J98"/>
  <c i="1" r="AU94"/>
  <c r="BD94"/>
  <c r="W33"/>
  <c i="3" r="F33"/>
  <c i="1" r="AZ96"/>
  <c r="BC94"/>
  <c r="W32"/>
  <c i="2" r="F33"/>
  <c i="1" r="AZ95"/>
  <c i="3" r="J33"/>
  <c i="1" r="AV96"/>
  <c r="AT96"/>
  <c r="BB94"/>
  <c r="AX94"/>
  <c i="4" r="J33"/>
  <c i="1" r="AV97"/>
  <c r="AT97"/>
  <c i="4" r="F33"/>
  <c i="1" r="AZ97"/>
  <c r="BA94"/>
  <c r="W30"/>
  <c i="2" r="J33"/>
  <c i="1" r="AV95"/>
  <c r="AT95"/>
  <c i="2" l="1" r="BK119"/>
  <c r="J119"/>
  <c i="4" r="J39"/>
  <c i="3" r="BK118"/>
  <c r="J118"/>
  <c i="1" r="AN97"/>
  <c r="AZ94"/>
  <c r="AV94"/>
  <c r="AK29"/>
  <c i="2" r="J30"/>
  <c i="1" r="AG95"/>
  <c r="AN95"/>
  <c i="3" r="J30"/>
  <c i="1" r="AG96"/>
  <c r="AN96"/>
  <c r="W31"/>
  <c r="AW94"/>
  <c r="AK30"/>
  <c r="AY94"/>
  <c i="3" l="1" r="J96"/>
  <c i="2" r="J96"/>
  <c r="J39"/>
  <c i="3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<sst xmlns="http://schemas.openxmlformats.org/spreadsheetml/2006/main">
  <si>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</si>
  <si>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</si>
  <si>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</si>
  <si>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</si>
  <si>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</si>
  <si>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{79a13e97-921d-47af-8479-27a00e43ee5e}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</si>
  <si>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</si>
  <si>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</si>
  <si>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</si>
  <si>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</si>
  <si>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</si>
  <si>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</si>
  <si>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</si>
  <si>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</si>
  <si>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252_570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</si>
  <si>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</si>
  <si>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</si>
  <si>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Husí potok - Hladké Životice, km 2,000-5,900, odstranění PŠ 09/2024</t>
  </si>
  <si>
    <t>KSO:</t>
  </si>
  <si>
    <t>CC-CZ:</t>
  </si>
  <si>
    <t>Místo:</t>
  </si>
  <si>
    <t xml:space="preserve"> </t>
  </si>
  <si>
    <t>Datum:</t>
  </si>
  <si>
    <t>19. 12. 2025</t>
  </si>
  <si>
    <t>Zadavatel:</t>
  </si>
  <si>
    <t>IČ:</t>
  </si>
  <si>
    <t>DIČ:</t>
  </si>
  <si>
    <t>Uchazeč:</t>
  </si>
  <si>
    <t>Vyplň údaj</t>
  </si>
  <si>
    <t>Projektant:</t>
  </si>
  <si>
    <t>HydroIdea s.r.o.</t>
  </si>
  <si>
    <t>True</t>
  </si>
  <si>
    <t>Zpracovatel:</t>
  </si>
  <si>
    <t>Ing. Jerzy Nowak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</si>
  <si>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</si>
  <si>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</si>
  <si>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</si>
  <si>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</si>
  <si>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</si>
  <si>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</si>
  <si>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</si>
  <si>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</si>
  <si>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</si>
  <si>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</si>
  <si>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</si>
  <si>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</si>
  <si>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</si>
  <si>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</si>
  <si>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</si>
  <si>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</si>
  <si>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</si>
  <si>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</si>
  <si>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</si>
  <si>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</si>
  <si>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</si>
  <si>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</si>
  <si>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</si>
  <si>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</si>
  <si>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</si>
  <si>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</si>
  <si>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</si>
  <si>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</si>
  <si>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</si>
  <si>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</si>
  <si>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</si>
  <si>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</si>
  <si>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</si>
  <si>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</si>
  <si>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</si>
  <si>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</si>
  <si>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</si>
  <si>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</si>
  <si>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</si>
  <si>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</si>
  <si>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</si>
  <si>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</si>
  <si>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</si>
  <si>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</si>
  <si>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</si>
  <si>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</si>
  <si>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</si>
  <si>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Podélné opevnění</t>
  </si>
  <si>
    <t>STA</t>
  </si>
  <si>
    <t>1</t>
  </si>
  <si>
    <t>{6ac26a23-7447-4288-ae25-434c46455afb}</t>
  </si>
  <si>
    <t>2</t>
  </si>
  <si>
    <t>SO 02</t>
  </si>
  <si>
    <t>Odtěžení nánosů</t>
  </si>
  <si>
    <t>{2430a7b2-3ce5-4bb1-a011-aae3608d3144}</t>
  </si>
  <si>
    <t>VRN</t>
  </si>
  <si>
    <t>Vedlejší rozpočtové náklady</t>
  </si>
  <si>
    <t>{684b866f-4429-4950-9bf9-c91fbd0715b4}</t>
  </si>
  <si>
    <t>KRYCÍ LIST SOUPISU PRACÍ</t>
  </si>
  <si>
    <t>Objekt:</t>
  </si>
  <si>
    <t>SO 01 - Podélné opevnění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</si>
  <si>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</si>
  <si>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</si>
  <si>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</si>
  <si>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</si>
  <si>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</si>
  <si>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</si>
  <si>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</si>
  <si>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</si>
  <si>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</si>
  <si>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</si>
  <si>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</si>
  <si>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</si>
  <si>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</si>
  <si>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</si>
  <si>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</si>
  <si>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</si>
  <si>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</si>
  <si>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</si>
  <si>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</si>
  <si>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</si>
  <si>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</si>
  <si>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</si>
  <si>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</si>
  <si>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</si>
  <si>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</si>
  <si>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</si>
  <si>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1_R_01</t>
  </si>
  <si>
    <t>Převádění vody pomocí zemních hrázek a čerpání průsaků</t>
  </si>
  <si>
    <t xml:space="preserve">kpl. </t>
  </si>
  <si>
    <t>4</t>
  </si>
  <si>
    <t>842349440</t>
  </si>
  <si>
    <t>P</t>
  </si>
  <si>
    <t xml:space="preserve">Poznámka k položce:_x000d_
Položka zahrnuje veškeré činností spojené se zajímkováním aktuálně prováděných pracovních úseků a s následným odstraněním jímek. Navrženo je postupné provádění zemních hrázek z materiálu získaného při výkopech nebo odtěžování nánosů a čerpání prosáklé vody (zpět do toku).  _x000d_
Dodavatel stavby může podle aktuálních podmínek přistoupit i k jiným způsobům převádění vody a organizaci práce. _x000d_
</t>
  </si>
  <si>
    <t>124253101</t>
  </si>
  <si>
    <t>Vykopávky pro koryta vodotečí v hornině třídy těžitelnosti I skupiny 3 objem do 1000 m3 strojně</t>
  </si>
  <si>
    <t>m3</t>
  </si>
  <si>
    <t>2126397682</t>
  </si>
  <si>
    <t>3</t>
  </si>
  <si>
    <t>162451105</t>
  </si>
  <si>
    <t>Vodorovné přemístění přes 1 000 do 1500 m výkopku/sypaniny z horniny třídy těžitelnosti I skupiny 1 až 3</t>
  </si>
  <si>
    <t>52120033</t>
  </si>
  <si>
    <t xml:space="preserve">Poznámka k položce:_x000d_
Odvoz zeminy určené pro zpětné použití na meziskládku (v prostoru staveniště) a dovoz zeminy pro zpětné použití z meziskládky. _x000d_
V rámci SO 01 bude z výkopku využita a vytříděna pouze zemina určená pro zatravnění, zbývající část výkopku bude odvezena na skládku mimo staveniště. _x000d_
V rámci SO 02 bude z výkopku vvyužita a vytříděna zemina pro zpětné zásypy navržené v SO 01, zbývající část výkopku bude odvezena na skládku mimo staveniště. </t>
  </si>
  <si>
    <t>VV</t>
  </si>
  <si>
    <t xml:space="preserve">396*0,1*2  "zemina určená pro zatravnění vytříděná z výkopku_odvoz na meziskládku a zpět na místo použití"</t>
  </si>
  <si>
    <t xml:space="preserve">368  "zemina pro zásypy  vytříděná z výkopku v rámci SO 02_pouze dovoz z meziskládky"</t>
  </si>
  <si>
    <t>Součet</t>
  </si>
  <si>
    <t>162751117</t>
  </si>
  <si>
    <t>Vodorovné přemístění přes 9 000 do 10000 m výkopku/sypaniny z horniny třídy těžitelnosti I skupiny 1 až 3</t>
  </si>
  <si>
    <t>-891642537</t>
  </si>
  <si>
    <t xml:space="preserve">Poznámka k položce:_x000d_
Odvoz přebytečné zeminy do lokálního biocentra ve vlastnictví investora v obci Suchdol nad Odrou vzdáleného 15,0 km od staveniště. </t>
  </si>
  <si>
    <t xml:space="preserve">256  "celkové vykopávky"</t>
  </si>
  <si>
    <t>-396*0,1 "odečtena zemina schopná zůrodnění vytříděná z výkopku"</t>
  </si>
  <si>
    <t>5</t>
  </si>
  <si>
    <t>162751119</t>
  </si>
  <si>
    <t>Příplatek k vodorovnému přemístění výkopku/sypaniny z horniny třídy těžitelnosti I skupiny 1 až 3 ZKD 1000 m přes 10000 m</t>
  </si>
  <si>
    <t>-1563899451</t>
  </si>
  <si>
    <t>216,4*5 'Přepočtené koeficientem množství</t>
  </si>
  <si>
    <t>6</t>
  </si>
  <si>
    <t>167151111</t>
  </si>
  <si>
    <t>Nakládání výkopku z hornin třídy těžitelnosti I skupiny 1 až 3 přes 100 m3</t>
  </si>
  <si>
    <t>-214565815</t>
  </si>
  <si>
    <t xml:space="preserve">Poznámka k položce:_x000d_
Naložení zeminy pro zpětné použití na meziskládce v prostoru staveniště. </t>
  </si>
  <si>
    <t xml:space="preserve">368  "zemina pro zpětné zásypy"</t>
  </si>
  <si>
    <t xml:space="preserve">396*0,1  "zemina schopná zůrodnění vytříděná z výkopku (pro zatravnění)"</t>
  </si>
  <si>
    <t>7</t>
  </si>
  <si>
    <t>16_R_01</t>
  </si>
  <si>
    <t>Vodorovné přemístění a manipulace s kamenivem v prostoru staveniště</t>
  </si>
  <si>
    <t>1437580841</t>
  </si>
  <si>
    <t>8</t>
  </si>
  <si>
    <t>174151101</t>
  </si>
  <si>
    <t>Zásyp jam, šachet rýh nebo kolem objektů sypaninou se zhutněním</t>
  </si>
  <si>
    <t>-1933782644</t>
  </si>
  <si>
    <t>9</t>
  </si>
  <si>
    <t>181006121</t>
  </si>
  <si>
    <t>Rozprostření zemin tl vrstvy do 0,1 m schopných zúrodnění ve sklonu přes 1:5</t>
  </si>
  <si>
    <t>m2</t>
  </si>
  <si>
    <t>276838720</t>
  </si>
  <si>
    <t>10</t>
  </si>
  <si>
    <t>181411122</t>
  </si>
  <si>
    <t>Založení lučního trávníku výsevem pl do 1000 m2 ve svahu přes 1:5 do 1:2</t>
  </si>
  <si>
    <t>-382060255</t>
  </si>
  <si>
    <t>11</t>
  </si>
  <si>
    <t>M</t>
  </si>
  <si>
    <t>00572474</t>
  </si>
  <si>
    <t>osivo směs travní krajinná-svahová</t>
  </si>
  <si>
    <t>kg</t>
  </si>
  <si>
    <t>383420502</t>
  </si>
  <si>
    <t>Poznámka k položce:_x000d_
Uvažováno množství semene 25 g/m2.</t>
  </si>
  <si>
    <t>396*0,025 'Přepočtené koeficientem množství</t>
  </si>
  <si>
    <t>182251101</t>
  </si>
  <si>
    <t>Svahování násypů strojně</t>
  </si>
  <si>
    <t>182939189</t>
  </si>
  <si>
    <t>Poznámka k položce:_x000d_
V rozsahu plochy pro zatravnění.</t>
  </si>
  <si>
    <t>Vodorovné konstrukce</t>
  </si>
  <si>
    <t>13</t>
  </si>
  <si>
    <t>463211153</t>
  </si>
  <si>
    <t>Rovnanina objemu přes 3 m3 z lomového kamene tříděného hmotnosti přes 200 do 500 kg s urovnáním líce</t>
  </si>
  <si>
    <t>-693750898</t>
  </si>
  <si>
    <t>SO 02 - Odtěžení nánosů</t>
  </si>
  <si>
    <t>127751111</t>
  </si>
  <si>
    <t>Vykopávky pod vodou v hornině třídy těžitelnosti I a II skupiny 1 až 4 tl vrstvy přes 0,5 m objem do 1000 m3 strojně</t>
  </si>
  <si>
    <t>1030175770</t>
  </si>
  <si>
    <t>-1618406350</t>
  </si>
  <si>
    <t xml:space="preserve">Poznámka k položce:_x000d_
Odvoz zeminy určené pro zpětné použití na meziskládku (v prostoru staveniště)._x000d_
V rámci SO 02 bude z výkopku vvyužita a vytříděna zemina pro zpětné zásypy navržené v SO 01, zbývající část výkopku bude odvezena na skládku mimo staveniště. </t>
  </si>
  <si>
    <t>-2080261603</t>
  </si>
  <si>
    <t xml:space="preserve">2395  "odtěžený materiál"</t>
  </si>
  <si>
    <t xml:space="preserve">-368  "odečet zeminy na zásypy navržené v SO 01"</t>
  </si>
  <si>
    <t>2008789840</t>
  </si>
  <si>
    <t>2027*5 'Přepočtené koeficientem množství</t>
  </si>
  <si>
    <t>VRN - Vedlejší rozpočtové náklady</t>
  </si>
  <si>
    <t xml:space="preserve">    VRN3 - Zařízení staveniště</t>
  </si>
  <si>
    <t>VRN3</t>
  </si>
  <si>
    <t>Zařízení staveniště</t>
  </si>
  <si>
    <t>R_01</t>
  </si>
  <si>
    <t xml:space="preserve">Zařízení staveniště - zabezpečení, příprava ploch, objekty pro pracovníky atd., vč. likvidace   </t>
  </si>
  <si>
    <t>…</t>
  </si>
  <si>
    <t>1024</t>
  </si>
  <si>
    <t>-819599533</t>
  </si>
  <si>
    <t xml:space="preserve">Poznámka k položce:_x000d_
Zajištění a zabezpečení staveniště, zřízení a likvidace zařízení staveniště, včetně případných přípojek, přístupů, skládek, deponií, oplocení apod.   </t>
  </si>
  <si>
    <t>R_02.1</t>
  </si>
  <si>
    <t>Projednání a zajištění (zvláštního) užívání komunikací včetně zajištění dopravního značení</t>
  </si>
  <si>
    <t>-695684936</t>
  </si>
  <si>
    <t xml:space="preserve">Poznámka k položce:_x000d_
Projednání a zajištění (zvláštního) užívání komunikací a veřejných ploch včetně zajištění dopravního značení a to v rozsahu nezbytném pro řádné a bezpečné provádění stavby. (rozhodnutí, písemný protokol o jednání, zápis v SD...)  </t>
  </si>
  <si>
    <t>R_02.2</t>
  </si>
  <si>
    <t>Aktualizace vyjádření a vytýčení inženýrských sítí v prostoru staveniště</t>
  </si>
  <si>
    <t>496654933</t>
  </si>
  <si>
    <t>R_03.1</t>
  </si>
  <si>
    <t xml:space="preserve">Zpracování povodňového a havarijního plánu, zajištění opatření z nich vyplývajících  </t>
  </si>
  <si>
    <t>-881940309</t>
  </si>
  <si>
    <t xml:space="preserve">Poznámka k položce:_x000d_
Zpracování a projednání povodňového a havarijního plánu stavby, včetně provedení a zajištění opatření z nich vyplývajících (např. osazení norné stěny a její obsluhování, zajištění protihavarijních prostředků apod.).    </t>
  </si>
  <si>
    <t>R_03.2</t>
  </si>
  <si>
    <t>Plán BOZP</t>
  </si>
  <si>
    <t>-1914026587</t>
  </si>
  <si>
    <t xml:space="preserve">Poznámka k položce:_x000d_
Zpracování plánu BOZP (bezpečnosti a ochrany zdraví při práci) a náklady vyplývající z jeho dodržování během stavby._x000d_
Zpracování a odeslání oznámení o zahájení prací oblastnímu inspektorátu práce. </t>
  </si>
  <si>
    <t>R_04.1</t>
  </si>
  <si>
    <t xml:space="preserve">Zajištění slovení rybí obsádky, obojživelníků, raků a plazů   </t>
  </si>
  <si>
    <t>-1722756223</t>
  </si>
  <si>
    <t xml:space="preserve">Poznámka k položce:_x000d_
Zajištění slovení rybí obsádky, obojživelníků, raků a plazů a jejich záchranný přenos k tomu oprávněnou osobou, včetně pořízení protokolu a zajištění oznámení zahájení prací na vodním toku příslušnému uživateli rybářského revíru. V případě potřeby budou odlovy prováděny opakovaně.   </t>
  </si>
  <si>
    <t>R_05.1</t>
  </si>
  <si>
    <t>Zajištění umístění štítku o povolení stavby (příp. stejnopisu oznámení o zahájení prací oblastnímu inspektorátu práce) na viditelném místě u vstupu na staveniště</t>
  </si>
  <si>
    <t>-162630980</t>
  </si>
  <si>
    <t>R_06.1</t>
  </si>
  <si>
    <t>Průběžné denní čištění a údržba dotčených komunikací v průběhu stavby</t>
  </si>
  <si>
    <t>1629226329</t>
  </si>
  <si>
    <t>Poznámka k položce:_x000d_
Uvažováno průběžné denní čištění dotčených komunikací v průběhu stavby + vyčištění a uvedení komunikací do původního stavu po dokončení stavby.</t>
  </si>
  <si>
    <t>R_06.2</t>
  </si>
  <si>
    <t xml:space="preserve">Uvedení komunikací a pozemků dotčených stavbou do původního stavu a protokolární předání zpět k užívání jejich vlastníkům, včetně případných oprav komunikací  </t>
  </si>
  <si>
    <t>1752051595</t>
  </si>
  <si>
    <t xml:space="preserve">Poznámka k položce:_x000d_
Uvedení do původního stavu (terénní úpravy, osetí, provedení oprav komunikací dle rozsahu poškození) včetně protokolárního převzetí a zpětného předání stavbou dotčených pozemků a komunikací.   </t>
  </si>
  <si>
    <t>R_07.1</t>
  </si>
  <si>
    <t>Geodetické zaměření skutečného provedení díla</t>
  </si>
  <si>
    <t>200226640</t>
  </si>
  <si>
    <t>Poznámka k položce:_x000d_
Položka obsahuje geodetické zaměření skutečného provedení vybudovaného díla. _x000d_
Geodetické zaměření bude zpracováno v tištěné a elektrické podobě odpovědným geodetem zhotovitele ve 3 vyhotoveních včetně ověření dle zákona č. 200/1994 Sb., o zeměměřictví.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</si>
</sst>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252_570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Husí potok - Hladké Životice, km 2,000-5,900, odstranění PŠ 09/2024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19. 12. 2025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HydroIdea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Ing. Jerzy Nowak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Podélné opevnění'!J30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01 - Podélné opevnění'!P119</f>
        <v>0</v>
      </c>
      <c r="AV95" s="127">
        <f>'SO 01 - Podélné opevnění'!J33</f>
        <v>0</v>
      </c>
      <c r="AW95" s="127">
        <f>'SO 01 - Podélné opevnění'!J34</f>
        <v>0</v>
      </c>
      <c r="AX95" s="127">
        <f>'SO 01 - Podélné opevnění'!J35</f>
        <v>0</v>
      </c>
      <c r="AY95" s="127">
        <f>'SO 01 - Podélné opevnění'!J36</f>
        <v>0</v>
      </c>
      <c r="AZ95" s="127">
        <f>'SO 01 - Podélné opevnění'!F33</f>
        <v>0</v>
      </c>
      <c r="BA95" s="127">
        <f>'SO 01 - Podélné opevnění'!F34</f>
        <v>0</v>
      </c>
      <c r="BB95" s="127">
        <f>'SO 01 - Podélné opevnění'!F35</f>
        <v>0</v>
      </c>
      <c r="BC95" s="127">
        <f>'SO 01 - Podélné opevnění'!F36</f>
        <v>0</v>
      </c>
      <c r="BD95" s="129">
        <f>'SO 01 - Podélné opevnění'!F37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Odtěžení nánosů'!J30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26">
        <v>0</v>
      </c>
      <c r="AT96" s="127">
        <f>ROUND(SUM(AV96:AW96),2)</f>
        <v>0</v>
      </c>
      <c r="AU96" s="128">
        <f>'SO 02 - Odtěžení nánosů'!P118</f>
        <v>0</v>
      </c>
      <c r="AV96" s="127">
        <f>'SO 02 - Odtěžení nánosů'!J33</f>
        <v>0</v>
      </c>
      <c r="AW96" s="127">
        <f>'SO 02 - Odtěžení nánosů'!J34</f>
        <v>0</v>
      </c>
      <c r="AX96" s="127">
        <f>'SO 02 - Odtěžení nánosů'!J35</f>
        <v>0</v>
      </c>
      <c r="AY96" s="127">
        <f>'SO 02 - Odtěžení nánosů'!J36</f>
        <v>0</v>
      </c>
      <c r="AZ96" s="127">
        <f>'SO 02 - Odtěžení nánosů'!F33</f>
        <v>0</v>
      </c>
      <c r="BA96" s="127">
        <f>'SO 02 - Odtěžení nánosů'!F34</f>
        <v>0</v>
      </c>
      <c r="BB96" s="127">
        <f>'SO 02 - Odtěžení nánosů'!F35</f>
        <v>0</v>
      </c>
      <c r="BC96" s="127">
        <f>'SO 02 - Odtěžení nánosů'!F36</f>
        <v>0</v>
      </c>
      <c r="BD96" s="129">
        <f>'SO 02 - Odtěžení nánosů'!F37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7" customFormat="1" ht="16.5" customHeight="1">
      <c r="A97" s="118" t="s">
        <v>79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'VRN - Vedlejší rozpočtové...'!J30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82</v>
      </c>
      <c r="AR97" s="125"/>
      <c r="AS97" s="131">
        <v>0</v>
      </c>
      <c r="AT97" s="132">
        <f>ROUND(SUM(AV97:AW97),2)</f>
        <v>0</v>
      </c>
      <c r="AU97" s="133">
        <f>'VRN - Vedlejší rozpočtové...'!P118</f>
        <v>0</v>
      </c>
      <c r="AV97" s="132">
        <f>'VRN - Vedlejší rozpočtové...'!J33</f>
        <v>0</v>
      </c>
      <c r="AW97" s="132">
        <f>'VRN - Vedlejší rozpočtové...'!J34</f>
        <v>0</v>
      </c>
      <c r="AX97" s="132">
        <f>'VRN - Vedlejší rozpočtové...'!J35</f>
        <v>0</v>
      </c>
      <c r="AY97" s="132">
        <f>'VRN - Vedlejší rozpočtové...'!J36</f>
        <v>0</v>
      </c>
      <c r="AZ97" s="132">
        <f>'VRN - Vedlejší rozpočtové...'!F33</f>
        <v>0</v>
      </c>
      <c r="BA97" s="132">
        <f>'VRN - Vedlejší rozpočtové...'!F34</f>
        <v>0</v>
      </c>
      <c r="BB97" s="132">
        <f>'VRN - Vedlejší rozpočtové...'!F35</f>
        <v>0</v>
      </c>
      <c r="BC97" s="132">
        <f>'VRN - Vedlejší rozpočtové...'!F36</f>
        <v>0</v>
      </c>
      <c r="BD97" s="134">
        <f>'VRN - Vedlejší rozpočtové...'!F37</f>
        <v>0</v>
      </c>
      <c r="BE97" s="7"/>
      <c r="BT97" s="130" t="s">
        <v>83</v>
      </c>
      <c r="BV97" s="130" t="s">
        <v>77</v>
      </c>
      <c r="BW97" s="130" t="s">
        <v>91</v>
      </c>
      <c r="BX97" s="130" t="s">
        <v>5</v>
      </c>
      <c r="CL97" s="130" t="s">
        <v>1</v>
      </c>
      <c r="CM97" s="130" t="s">
        <v>85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hoWIL1Eznunsw9lGuzYpSqD+rZSHsw0R2w5UKYZ+v3tnNX3ut56Cj9O69FMYZzZABuB7EdbdgG9YBgs5aluIHA==" hashValue="NGXi3lz5NDEmFZmqp9U3epLaNRccocFpdrkQAtGzO3DvRbFrY9nRRGgkpUL/t+HEC55HhZPKDwOGmPqgHCtOz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Podélné opevnění'!C2" display="/"/>
    <hyperlink ref="A96" location="'SO 02 - Odtěžení nánosů'!C2" display="/"/>
    <hyperlink ref="A9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- Hladké Životice, km 2,000-5,900,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ROUND((SUM(BE119:BE152)),  2)</f>
        <v>0</v>
      </c>
      <c r="G33" s="37"/>
      <c r="H33" s="37"/>
      <c r="I33" s="154">
        <v>0.20999999999999999</v>
      </c>
      <c r="J33" s="153">
        <f>ROUND(((SUM(BE119:BE152))*I33),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ROUND((SUM(BF119:BF152)),  2)</f>
        <v>0</v>
      </c>
      <c r="G34" s="37"/>
      <c r="H34" s="37"/>
      <c r="I34" s="154">
        <v>0.12</v>
      </c>
      <c r="J34" s="153">
        <f>ROUND(((SUM(BF119:BF152))*I34),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ROUND((SUM(BG119:BG152)),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ROUND((SUM(BH119:BH152)),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ROUND((SUM(BI119:BI152)),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- Hladké Životice, km 2,000-5,900,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01 - Podélné opevnění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hidden="1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J151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/>
    <row r="103" hidden="1"/>
    <row r="104" hidden="1"/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103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Husí potok - Hladké Životice, km 2,000-5,900, odstranění PŠ 09/2024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01 - Podélné opevnění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19. 12. 2025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>HydroIdea s.r.o.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32</v>
      </c>
      <c r="J116" s="35" t="str">
        <f>E24</f>
        <v>Ing. Jerzy Nowak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104</v>
      </c>
      <c r="D118" s="193" t="s">
        <v>60</v>
      </c>
      <c r="E118" s="193" t="s">
        <v>56</v>
      </c>
      <c r="F118" s="193" t="s">
        <v>57</v>
      </c>
      <c r="G118" s="193" t="s">
        <v>105</v>
      </c>
      <c r="H118" s="193" t="s">
        <v>106</v>
      </c>
      <c r="I118" s="193" t="s">
        <v>107</v>
      </c>
      <c r="J118" s="194" t="s">
        <v>97</v>
      </c>
      <c r="K118" s="195" t="s">
        <v>108</v>
      </c>
      <c r="L118" s="196"/>
      <c r="M118" s="99" t="s">
        <v>1</v>
      </c>
      <c r="N118" s="100" t="s">
        <v>39</v>
      </c>
      <c r="O118" s="100" t="s">
        <v>109</v>
      </c>
      <c r="P118" s="100" t="s">
        <v>110</v>
      </c>
      <c r="Q118" s="100" t="s">
        <v>111</v>
      </c>
      <c r="R118" s="100" t="s">
        <v>112</v>
      </c>
      <c r="S118" s="100" t="s">
        <v>113</v>
      </c>
      <c r="T118" s="101" t="s">
        <v>114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115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1036.7379000000001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74</v>
      </c>
      <c r="AU119" s="16" t="s">
        <v>99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74</v>
      </c>
      <c r="E120" s="205" t="s">
        <v>116</v>
      </c>
      <c r="F120" s="205" t="s">
        <v>117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P121+P151</f>
        <v>0</v>
      </c>
      <c r="Q120" s="210"/>
      <c r="R120" s="211">
        <f>R121+R151</f>
        <v>1036.7379000000001</v>
      </c>
      <c r="S120" s="210"/>
      <c r="T120" s="212">
        <f>T121+T151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75</v>
      </c>
      <c r="AY120" s="213" t="s">
        <v>118</v>
      </c>
      <c r="BK120" s="215">
        <f>BK121+BK151</f>
        <v>0</v>
      </c>
    </row>
    <row r="121" s="12" customFormat="1" ht="22.8" customHeight="1">
      <c r="A121" s="12"/>
      <c r="B121" s="202"/>
      <c r="C121" s="203"/>
      <c r="D121" s="204" t="s">
        <v>74</v>
      </c>
      <c r="E121" s="216" t="s">
        <v>83</v>
      </c>
      <c r="F121" s="216" t="s">
        <v>119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SUM(P122:P150)</f>
        <v>0</v>
      </c>
      <c r="Q121" s="210"/>
      <c r="R121" s="211">
        <f>SUM(R122:R150)</f>
        <v>0.0099000000000000008</v>
      </c>
      <c r="S121" s="210"/>
      <c r="T121" s="212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83</v>
      </c>
      <c r="AY121" s="213" t="s">
        <v>118</v>
      </c>
      <c r="BK121" s="215">
        <f>SUM(BK122:BK150)</f>
        <v>0</v>
      </c>
    </row>
    <row r="122" s="2" customFormat="1" ht="16.5" customHeight="1">
      <c r="A122" s="37"/>
      <c r="B122" s="38"/>
      <c r="C122" s="218" t="s">
        <v>83</v>
      </c>
      <c r="D122" s="218" t="s">
        <v>120</v>
      </c>
      <c r="E122" s="219" t="s">
        <v>121</v>
      </c>
      <c r="F122" s="220" t="s">
        <v>122</v>
      </c>
      <c r="G122" s="221" t="s">
        <v>123</v>
      </c>
      <c r="H122" s="222">
        <v>1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40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124</v>
      </c>
      <c r="AT122" s="230" t="s">
        <v>120</v>
      </c>
      <c r="AU122" s="230" t="s">
        <v>85</v>
      </c>
      <c r="AY122" s="16" t="s">
        <v>118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124</v>
      </c>
      <c r="BM122" s="230" t="s">
        <v>125</v>
      </c>
    </row>
    <row r="123" s="2" customFormat="1">
      <c r="A123" s="37"/>
      <c r="B123" s="38"/>
      <c r="C123" s="39"/>
      <c r="D123" s="232" t="s">
        <v>126</v>
      </c>
      <c r="E123" s="39"/>
      <c r="F123" s="233" t="s">
        <v>127</v>
      </c>
      <c r="G123" s="39"/>
      <c r="H123" s="39"/>
      <c r="I123" s="234"/>
      <c r="J123" s="39"/>
      <c r="K123" s="39"/>
      <c r="L123" s="43"/>
      <c r="M123" s="235"/>
      <c r="N123" s="23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126</v>
      </c>
      <c r="AU123" s="16" t="s">
        <v>85</v>
      </c>
    </row>
    <row r="124" s="2" customFormat="1" ht="16.5" customHeight="1">
      <c r="A124" s="37"/>
      <c r="B124" s="38"/>
      <c r="C124" s="218" t="s">
        <v>85</v>
      </c>
      <c r="D124" s="218" t="s">
        <v>120</v>
      </c>
      <c r="E124" s="219" t="s">
        <v>128</v>
      </c>
      <c r="F124" s="220" t="s">
        <v>129</v>
      </c>
      <c r="G124" s="221" t="s">
        <v>130</v>
      </c>
      <c r="H124" s="222">
        <v>256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124</v>
      </c>
      <c r="AT124" s="230" t="s">
        <v>120</v>
      </c>
      <c r="AU124" s="230" t="s">
        <v>85</v>
      </c>
      <c r="AY124" s="16" t="s">
        <v>118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124</v>
      </c>
      <c r="BM124" s="230" t="s">
        <v>131</v>
      </c>
    </row>
    <row r="125" s="2" customFormat="1" ht="21.75" customHeight="1">
      <c r="A125" s="37"/>
      <c r="B125" s="38"/>
      <c r="C125" s="218" t="s">
        <v>132</v>
      </c>
      <c r="D125" s="218" t="s">
        <v>120</v>
      </c>
      <c r="E125" s="219" t="s">
        <v>133</v>
      </c>
      <c r="F125" s="220" t="s">
        <v>134</v>
      </c>
      <c r="G125" s="221" t="s">
        <v>130</v>
      </c>
      <c r="H125" s="222">
        <v>447.19999999999999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124</v>
      </c>
      <c r="AT125" s="230" t="s">
        <v>120</v>
      </c>
      <c r="AU125" s="230" t="s">
        <v>85</v>
      </c>
      <c r="AY125" s="16" t="s">
        <v>118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124</v>
      </c>
      <c r="BM125" s="230" t="s">
        <v>135</v>
      </c>
    </row>
    <row r="126" s="2" customFormat="1">
      <c r="A126" s="37"/>
      <c r="B126" s="38"/>
      <c r="C126" s="39"/>
      <c r="D126" s="232" t="s">
        <v>126</v>
      </c>
      <c r="E126" s="39"/>
      <c r="F126" s="233" t="s">
        <v>136</v>
      </c>
      <c r="G126" s="39"/>
      <c r="H126" s="39"/>
      <c r="I126" s="234"/>
      <c r="J126" s="39"/>
      <c r="K126" s="39"/>
      <c r="L126" s="43"/>
      <c r="M126" s="235"/>
      <c r="N126" s="23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126</v>
      </c>
      <c r="AU126" s="16" t="s">
        <v>85</v>
      </c>
    </row>
    <row r="127" s="13" customFormat="1">
      <c r="A127" s="13"/>
      <c r="B127" s="237"/>
      <c r="C127" s="238"/>
      <c r="D127" s="232" t="s">
        <v>137</v>
      </c>
      <c r="E127" s="239" t="s">
        <v>1</v>
      </c>
      <c r="F127" s="240" t="s">
        <v>138</v>
      </c>
      <c r="G127" s="238"/>
      <c r="H127" s="241">
        <v>79.200000000000003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137</v>
      </c>
      <c r="AU127" s="247" t="s">
        <v>85</v>
      </c>
      <c r="AV127" s="13" t="s">
        <v>85</v>
      </c>
      <c r="AW127" s="13" t="s">
        <v>31</v>
      </c>
      <c r="AX127" s="13" t="s">
        <v>75</v>
      </c>
      <c r="AY127" s="247" t="s">
        <v>118</v>
      </c>
    </row>
    <row r="128" s="13" customFormat="1">
      <c r="A128" s="13"/>
      <c r="B128" s="237"/>
      <c r="C128" s="238"/>
      <c r="D128" s="232" t="s">
        <v>137</v>
      </c>
      <c r="E128" s="239" t="s">
        <v>1</v>
      </c>
      <c r="F128" s="240" t="s">
        <v>139</v>
      </c>
      <c r="G128" s="238"/>
      <c r="H128" s="241">
        <v>368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137</v>
      </c>
      <c r="AU128" s="247" t="s">
        <v>85</v>
      </c>
      <c r="AV128" s="13" t="s">
        <v>85</v>
      </c>
      <c r="AW128" s="13" t="s">
        <v>31</v>
      </c>
      <c r="AX128" s="13" t="s">
        <v>75</v>
      </c>
      <c r="AY128" s="247" t="s">
        <v>118</v>
      </c>
    </row>
    <row r="129" s="14" customFormat="1">
      <c r="A129" s="14"/>
      <c r="B129" s="248"/>
      <c r="C129" s="249"/>
      <c r="D129" s="232" t="s">
        <v>137</v>
      </c>
      <c r="E129" s="250" t="s">
        <v>1</v>
      </c>
      <c r="F129" s="251" t="s">
        <v>140</v>
      </c>
      <c r="G129" s="249"/>
      <c r="H129" s="252">
        <v>447.19999999999999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8" t="s">
        <v>137</v>
      </c>
      <c r="AU129" s="258" t="s">
        <v>85</v>
      </c>
      <c r="AV129" s="14" t="s">
        <v>124</v>
      </c>
      <c r="AW129" s="14" t="s">
        <v>31</v>
      </c>
      <c r="AX129" s="14" t="s">
        <v>83</v>
      </c>
      <c r="AY129" s="258" t="s">
        <v>118</v>
      </c>
    </row>
    <row r="130" s="2" customFormat="1" ht="21.75" customHeight="1">
      <c r="A130" s="37"/>
      <c r="B130" s="38"/>
      <c r="C130" s="218" t="s">
        <v>124</v>
      </c>
      <c r="D130" s="218" t="s">
        <v>120</v>
      </c>
      <c r="E130" s="219" t="s">
        <v>141</v>
      </c>
      <c r="F130" s="220" t="s">
        <v>142</v>
      </c>
      <c r="G130" s="221" t="s">
        <v>130</v>
      </c>
      <c r="H130" s="222">
        <v>216.40000000000001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124</v>
      </c>
      <c r="AT130" s="230" t="s">
        <v>120</v>
      </c>
      <c r="AU130" s="230" t="s">
        <v>85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124</v>
      </c>
      <c r="BM130" s="230" t="s">
        <v>143</v>
      </c>
    </row>
    <row r="131" s="2" customFormat="1">
      <c r="A131" s="37"/>
      <c r="B131" s="38"/>
      <c r="C131" s="39"/>
      <c r="D131" s="232" t="s">
        <v>126</v>
      </c>
      <c r="E131" s="39"/>
      <c r="F131" s="233" t="s">
        <v>144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85</v>
      </c>
    </row>
    <row r="132" s="13" customFormat="1">
      <c r="A132" s="13"/>
      <c r="B132" s="237"/>
      <c r="C132" s="238"/>
      <c r="D132" s="232" t="s">
        <v>137</v>
      </c>
      <c r="E132" s="239" t="s">
        <v>1</v>
      </c>
      <c r="F132" s="240" t="s">
        <v>145</v>
      </c>
      <c r="G132" s="238"/>
      <c r="H132" s="241">
        <v>256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137</v>
      </c>
      <c r="AU132" s="247" t="s">
        <v>85</v>
      </c>
      <c r="AV132" s="13" t="s">
        <v>85</v>
      </c>
      <c r="AW132" s="13" t="s">
        <v>31</v>
      </c>
      <c r="AX132" s="13" t="s">
        <v>75</v>
      </c>
      <c r="AY132" s="247" t="s">
        <v>118</v>
      </c>
    </row>
    <row r="133" s="13" customFormat="1">
      <c r="A133" s="13"/>
      <c r="B133" s="237"/>
      <c r="C133" s="238"/>
      <c r="D133" s="232" t="s">
        <v>137</v>
      </c>
      <c r="E133" s="239" t="s">
        <v>1</v>
      </c>
      <c r="F133" s="240" t="s">
        <v>146</v>
      </c>
      <c r="G133" s="238"/>
      <c r="H133" s="241">
        <v>-39.600000000000001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137</v>
      </c>
      <c r="AU133" s="247" t="s">
        <v>85</v>
      </c>
      <c r="AV133" s="13" t="s">
        <v>85</v>
      </c>
      <c r="AW133" s="13" t="s">
        <v>31</v>
      </c>
      <c r="AX133" s="13" t="s">
        <v>75</v>
      </c>
      <c r="AY133" s="247" t="s">
        <v>118</v>
      </c>
    </row>
    <row r="134" s="14" customFormat="1">
      <c r="A134" s="14"/>
      <c r="B134" s="248"/>
      <c r="C134" s="249"/>
      <c r="D134" s="232" t="s">
        <v>137</v>
      </c>
      <c r="E134" s="250" t="s">
        <v>1</v>
      </c>
      <c r="F134" s="251" t="s">
        <v>140</v>
      </c>
      <c r="G134" s="249"/>
      <c r="H134" s="252">
        <v>216.40000000000001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8" t="s">
        <v>137</v>
      </c>
      <c r="AU134" s="258" t="s">
        <v>85</v>
      </c>
      <c r="AV134" s="14" t="s">
        <v>124</v>
      </c>
      <c r="AW134" s="14" t="s">
        <v>31</v>
      </c>
      <c r="AX134" s="14" t="s">
        <v>83</v>
      </c>
      <c r="AY134" s="258" t="s">
        <v>118</v>
      </c>
    </row>
    <row r="135" s="2" customFormat="1" ht="24.15" customHeight="1">
      <c r="A135" s="37"/>
      <c r="B135" s="38"/>
      <c r="C135" s="218" t="s">
        <v>147</v>
      </c>
      <c r="D135" s="218" t="s">
        <v>120</v>
      </c>
      <c r="E135" s="219" t="s">
        <v>148</v>
      </c>
      <c r="F135" s="220" t="s">
        <v>149</v>
      </c>
      <c r="G135" s="221" t="s">
        <v>130</v>
      </c>
      <c r="H135" s="222">
        <v>1082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124</v>
      </c>
      <c r="AT135" s="230" t="s">
        <v>120</v>
      </c>
      <c r="AU135" s="230" t="s">
        <v>85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124</v>
      </c>
      <c r="BM135" s="230" t="s">
        <v>150</v>
      </c>
    </row>
    <row r="136" s="13" customFormat="1">
      <c r="A136" s="13"/>
      <c r="B136" s="237"/>
      <c r="C136" s="238"/>
      <c r="D136" s="232" t="s">
        <v>137</v>
      </c>
      <c r="E136" s="238"/>
      <c r="F136" s="240" t="s">
        <v>151</v>
      </c>
      <c r="G136" s="238"/>
      <c r="H136" s="241">
        <v>1082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137</v>
      </c>
      <c r="AU136" s="247" t="s">
        <v>85</v>
      </c>
      <c r="AV136" s="13" t="s">
        <v>85</v>
      </c>
      <c r="AW136" s="13" t="s">
        <v>4</v>
      </c>
      <c r="AX136" s="13" t="s">
        <v>83</v>
      </c>
      <c r="AY136" s="247" t="s">
        <v>118</v>
      </c>
    </row>
    <row r="137" s="2" customFormat="1" ht="16.5" customHeight="1">
      <c r="A137" s="37"/>
      <c r="B137" s="38"/>
      <c r="C137" s="218" t="s">
        <v>152</v>
      </c>
      <c r="D137" s="218" t="s">
        <v>120</v>
      </c>
      <c r="E137" s="219" t="s">
        <v>153</v>
      </c>
      <c r="F137" s="220" t="s">
        <v>154</v>
      </c>
      <c r="G137" s="221" t="s">
        <v>130</v>
      </c>
      <c r="H137" s="222">
        <v>407.60000000000002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124</v>
      </c>
      <c r="AT137" s="230" t="s">
        <v>120</v>
      </c>
      <c r="AU137" s="230" t="s">
        <v>85</v>
      </c>
      <c r="AY137" s="16" t="s">
        <v>118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124</v>
      </c>
      <c r="BM137" s="230" t="s">
        <v>155</v>
      </c>
    </row>
    <row r="138" s="2" customFormat="1">
      <c r="A138" s="37"/>
      <c r="B138" s="38"/>
      <c r="C138" s="39"/>
      <c r="D138" s="232" t="s">
        <v>126</v>
      </c>
      <c r="E138" s="39"/>
      <c r="F138" s="233" t="s">
        <v>156</v>
      </c>
      <c r="G138" s="39"/>
      <c r="H138" s="39"/>
      <c r="I138" s="234"/>
      <c r="J138" s="39"/>
      <c r="K138" s="39"/>
      <c r="L138" s="43"/>
      <c r="M138" s="235"/>
      <c r="N138" s="23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85</v>
      </c>
    </row>
    <row r="139" s="13" customFormat="1">
      <c r="A139" s="13"/>
      <c r="B139" s="237"/>
      <c r="C139" s="238"/>
      <c r="D139" s="232" t="s">
        <v>137</v>
      </c>
      <c r="E139" s="239" t="s">
        <v>1</v>
      </c>
      <c r="F139" s="240" t="s">
        <v>157</v>
      </c>
      <c r="G139" s="238"/>
      <c r="H139" s="241">
        <v>368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137</v>
      </c>
      <c r="AU139" s="247" t="s">
        <v>85</v>
      </c>
      <c r="AV139" s="13" t="s">
        <v>85</v>
      </c>
      <c r="AW139" s="13" t="s">
        <v>31</v>
      </c>
      <c r="AX139" s="13" t="s">
        <v>75</v>
      </c>
      <c r="AY139" s="247" t="s">
        <v>118</v>
      </c>
    </row>
    <row r="140" s="13" customFormat="1">
      <c r="A140" s="13"/>
      <c r="B140" s="237"/>
      <c r="C140" s="238"/>
      <c r="D140" s="232" t="s">
        <v>137</v>
      </c>
      <c r="E140" s="239" t="s">
        <v>1</v>
      </c>
      <c r="F140" s="240" t="s">
        <v>158</v>
      </c>
      <c r="G140" s="238"/>
      <c r="H140" s="241">
        <v>39.600000000000001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137</v>
      </c>
      <c r="AU140" s="247" t="s">
        <v>85</v>
      </c>
      <c r="AV140" s="13" t="s">
        <v>85</v>
      </c>
      <c r="AW140" s="13" t="s">
        <v>31</v>
      </c>
      <c r="AX140" s="13" t="s">
        <v>75</v>
      </c>
      <c r="AY140" s="247" t="s">
        <v>118</v>
      </c>
    </row>
    <row r="141" s="14" customFormat="1">
      <c r="A141" s="14"/>
      <c r="B141" s="248"/>
      <c r="C141" s="249"/>
      <c r="D141" s="232" t="s">
        <v>137</v>
      </c>
      <c r="E141" s="250" t="s">
        <v>1</v>
      </c>
      <c r="F141" s="251" t="s">
        <v>140</v>
      </c>
      <c r="G141" s="249"/>
      <c r="H141" s="252">
        <v>407.60000000000002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137</v>
      </c>
      <c r="AU141" s="258" t="s">
        <v>85</v>
      </c>
      <c r="AV141" s="14" t="s">
        <v>124</v>
      </c>
      <c r="AW141" s="14" t="s">
        <v>31</v>
      </c>
      <c r="AX141" s="14" t="s">
        <v>83</v>
      </c>
      <c r="AY141" s="258" t="s">
        <v>118</v>
      </c>
    </row>
    <row r="142" s="2" customFormat="1" ht="16.5" customHeight="1">
      <c r="A142" s="37"/>
      <c r="B142" s="38"/>
      <c r="C142" s="218" t="s">
        <v>159</v>
      </c>
      <c r="D142" s="218" t="s">
        <v>120</v>
      </c>
      <c r="E142" s="219" t="s">
        <v>160</v>
      </c>
      <c r="F142" s="220" t="s">
        <v>161</v>
      </c>
      <c r="G142" s="221" t="s">
        <v>130</v>
      </c>
      <c r="H142" s="222">
        <v>561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40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124</v>
      </c>
      <c r="AT142" s="230" t="s">
        <v>120</v>
      </c>
      <c r="AU142" s="230" t="s">
        <v>85</v>
      </c>
      <c r="AY142" s="16" t="s">
        <v>118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124</v>
      </c>
      <c r="BM142" s="230" t="s">
        <v>162</v>
      </c>
    </row>
    <row r="143" s="2" customFormat="1" ht="16.5" customHeight="1">
      <c r="A143" s="37"/>
      <c r="B143" s="38"/>
      <c r="C143" s="218" t="s">
        <v>163</v>
      </c>
      <c r="D143" s="218" t="s">
        <v>120</v>
      </c>
      <c r="E143" s="219" t="s">
        <v>164</v>
      </c>
      <c r="F143" s="220" t="s">
        <v>165</v>
      </c>
      <c r="G143" s="221" t="s">
        <v>130</v>
      </c>
      <c r="H143" s="222">
        <v>368</v>
      </c>
      <c r="I143" s="223"/>
      <c r="J143" s="224">
        <f>ROUND(I143*H143,2)</f>
        <v>0</v>
      </c>
      <c r="K143" s="225"/>
      <c r="L143" s="43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0" t="s">
        <v>124</v>
      </c>
      <c r="AT143" s="230" t="s">
        <v>120</v>
      </c>
      <c r="AU143" s="230" t="s">
        <v>85</v>
      </c>
      <c r="AY143" s="16" t="s">
        <v>118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6" t="s">
        <v>83</v>
      </c>
      <c r="BK143" s="231">
        <f>ROUND(I143*H143,2)</f>
        <v>0</v>
      </c>
      <c r="BL143" s="16" t="s">
        <v>124</v>
      </c>
      <c r="BM143" s="230" t="s">
        <v>166</v>
      </c>
    </row>
    <row r="144" s="2" customFormat="1" ht="16.5" customHeight="1">
      <c r="A144" s="37"/>
      <c r="B144" s="38"/>
      <c r="C144" s="218" t="s">
        <v>167</v>
      </c>
      <c r="D144" s="218" t="s">
        <v>120</v>
      </c>
      <c r="E144" s="219" t="s">
        <v>168</v>
      </c>
      <c r="F144" s="220" t="s">
        <v>169</v>
      </c>
      <c r="G144" s="221" t="s">
        <v>170</v>
      </c>
      <c r="H144" s="222">
        <v>396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124</v>
      </c>
      <c r="AT144" s="230" t="s">
        <v>120</v>
      </c>
      <c r="AU144" s="230" t="s">
        <v>85</v>
      </c>
      <c r="AY144" s="16" t="s">
        <v>118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124</v>
      </c>
      <c r="BM144" s="230" t="s">
        <v>171</v>
      </c>
    </row>
    <row r="145" s="2" customFormat="1" ht="16.5" customHeight="1">
      <c r="A145" s="37"/>
      <c r="B145" s="38"/>
      <c r="C145" s="218" t="s">
        <v>172</v>
      </c>
      <c r="D145" s="218" t="s">
        <v>120</v>
      </c>
      <c r="E145" s="219" t="s">
        <v>173</v>
      </c>
      <c r="F145" s="220" t="s">
        <v>174</v>
      </c>
      <c r="G145" s="221" t="s">
        <v>170</v>
      </c>
      <c r="H145" s="222">
        <v>396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40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124</v>
      </c>
      <c r="AT145" s="230" t="s">
        <v>120</v>
      </c>
      <c r="AU145" s="230" t="s">
        <v>85</v>
      </c>
      <c r="AY145" s="16" t="s">
        <v>118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83</v>
      </c>
      <c r="BK145" s="231">
        <f>ROUND(I145*H145,2)</f>
        <v>0</v>
      </c>
      <c r="BL145" s="16" t="s">
        <v>124</v>
      </c>
      <c r="BM145" s="230" t="s">
        <v>175</v>
      </c>
    </row>
    <row r="146" s="2" customFormat="1" ht="16.5" customHeight="1">
      <c r="A146" s="37"/>
      <c r="B146" s="38"/>
      <c r="C146" s="259" t="s">
        <v>176</v>
      </c>
      <c r="D146" s="259" t="s">
        <v>177</v>
      </c>
      <c r="E146" s="260" t="s">
        <v>178</v>
      </c>
      <c r="F146" s="261" t="s">
        <v>179</v>
      </c>
      <c r="G146" s="262" t="s">
        <v>180</v>
      </c>
      <c r="H146" s="263">
        <v>9.9000000000000004</v>
      </c>
      <c r="I146" s="264"/>
      <c r="J146" s="265">
        <f>ROUND(I146*H146,2)</f>
        <v>0</v>
      </c>
      <c r="K146" s="266"/>
      <c r="L146" s="267"/>
      <c r="M146" s="268" t="s">
        <v>1</v>
      </c>
      <c r="N146" s="269" t="s">
        <v>40</v>
      </c>
      <c r="O146" s="90"/>
      <c r="P146" s="228">
        <f>O146*H146</f>
        <v>0</v>
      </c>
      <c r="Q146" s="228">
        <v>0.001</v>
      </c>
      <c r="R146" s="228">
        <f>Q146*H146</f>
        <v>0.0099000000000000008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163</v>
      </c>
      <c r="AT146" s="230" t="s">
        <v>177</v>
      </c>
      <c r="AU146" s="230" t="s">
        <v>85</v>
      </c>
      <c r="AY146" s="16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124</v>
      </c>
      <c r="BM146" s="230" t="s">
        <v>181</v>
      </c>
    </row>
    <row r="147" s="2" customFormat="1">
      <c r="A147" s="37"/>
      <c r="B147" s="38"/>
      <c r="C147" s="39"/>
      <c r="D147" s="232" t="s">
        <v>126</v>
      </c>
      <c r="E147" s="39"/>
      <c r="F147" s="233" t="s">
        <v>182</v>
      </c>
      <c r="G147" s="39"/>
      <c r="H147" s="39"/>
      <c r="I147" s="234"/>
      <c r="J147" s="39"/>
      <c r="K147" s="39"/>
      <c r="L147" s="43"/>
      <c r="M147" s="235"/>
      <c r="N147" s="236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126</v>
      </c>
      <c r="AU147" s="16" t="s">
        <v>85</v>
      </c>
    </row>
    <row r="148" s="13" customFormat="1">
      <c r="A148" s="13"/>
      <c r="B148" s="237"/>
      <c r="C148" s="238"/>
      <c r="D148" s="232" t="s">
        <v>137</v>
      </c>
      <c r="E148" s="238"/>
      <c r="F148" s="240" t="s">
        <v>183</v>
      </c>
      <c r="G148" s="238"/>
      <c r="H148" s="241">
        <v>9.9000000000000004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137</v>
      </c>
      <c r="AU148" s="247" t="s">
        <v>85</v>
      </c>
      <c r="AV148" s="13" t="s">
        <v>85</v>
      </c>
      <c r="AW148" s="13" t="s">
        <v>4</v>
      </c>
      <c r="AX148" s="13" t="s">
        <v>83</v>
      </c>
      <c r="AY148" s="247" t="s">
        <v>118</v>
      </c>
    </row>
    <row r="149" s="2" customFormat="1" ht="16.5" customHeight="1">
      <c r="A149" s="37"/>
      <c r="B149" s="38"/>
      <c r="C149" s="218" t="s">
        <v>8</v>
      </c>
      <c r="D149" s="218" t="s">
        <v>120</v>
      </c>
      <c r="E149" s="219" t="s">
        <v>184</v>
      </c>
      <c r="F149" s="220" t="s">
        <v>185</v>
      </c>
      <c r="G149" s="221" t="s">
        <v>170</v>
      </c>
      <c r="H149" s="222">
        <v>396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124</v>
      </c>
      <c r="AT149" s="230" t="s">
        <v>120</v>
      </c>
      <c r="AU149" s="230" t="s">
        <v>85</v>
      </c>
      <c r="AY149" s="16" t="s">
        <v>118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124</v>
      </c>
      <c r="BM149" s="230" t="s">
        <v>186</v>
      </c>
    </row>
    <row r="150" s="2" customFormat="1">
      <c r="A150" s="37"/>
      <c r="B150" s="38"/>
      <c r="C150" s="39"/>
      <c r="D150" s="232" t="s">
        <v>126</v>
      </c>
      <c r="E150" s="39"/>
      <c r="F150" s="233" t="s">
        <v>187</v>
      </c>
      <c r="G150" s="39"/>
      <c r="H150" s="39"/>
      <c r="I150" s="234"/>
      <c r="J150" s="39"/>
      <c r="K150" s="39"/>
      <c r="L150" s="43"/>
      <c r="M150" s="235"/>
      <c r="N150" s="23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126</v>
      </c>
      <c r="AU150" s="16" t="s">
        <v>85</v>
      </c>
    </row>
    <row r="151" s="12" customFormat="1" ht="22.8" customHeight="1">
      <c r="A151" s="12"/>
      <c r="B151" s="202"/>
      <c r="C151" s="203"/>
      <c r="D151" s="204" t="s">
        <v>74</v>
      </c>
      <c r="E151" s="216" t="s">
        <v>124</v>
      </c>
      <c r="F151" s="216" t="s">
        <v>188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1036.7280000000001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83</v>
      </c>
      <c r="AT151" s="214" t="s">
        <v>74</v>
      </c>
      <c r="AU151" s="214" t="s">
        <v>83</v>
      </c>
      <c r="AY151" s="213" t="s">
        <v>118</v>
      </c>
      <c r="BK151" s="215">
        <f>BK152</f>
        <v>0</v>
      </c>
    </row>
    <row r="152" s="2" customFormat="1" ht="21.75" customHeight="1">
      <c r="A152" s="37"/>
      <c r="B152" s="38"/>
      <c r="C152" s="218" t="s">
        <v>189</v>
      </c>
      <c r="D152" s="218" t="s">
        <v>120</v>
      </c>
      <c r="E152" s="219" t="s">
        <v>190</v>
      </c>
      <c r="F152" s="220" t="s">
        <v>191</v>
      </c>
      <c r="G152" s="221" t="s">
        <v>130</v>
      </c>
      <c r="H152" s="222">
        <v>561</v>
      </c>
      <c r="I152" s="223"/>
      <c r="J152" s="224">
        <f>ROUND(I152*H152,2)</f>
        <v>0</v>
      </c>
      <c r="K152" s="225"/>
      <c r="L152" s="43"/>
      <c r="M152" s="270" t="s">
        <v>1</v>
      </c>
      <c r="N152" s="271" t="s">
        <v>40</v>
      </c>
      <c r="O152" s="272"/>
      <c r="P152" s="273">
        <f>O152*H152</f>
        <v>0</v>
      </c>
      <c r="Q152" s="273">
        <v>1.8480000000000001</v>
      </c>
      <c r="R152" s="273">
        <f>Q152*H152</f>
        <v>1036.7280000000001</v>
      </c>
      <c r="S152" s="273">
        <v>0</v>
      </c>
      <c r="T152" s="27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124</v>
      </c>
      <c r="AT152" s="230" t="s">
        <v>120</v>
      </c>
      <c r="AU152" s="230" t="s">
        <v>85</v>
      </c>
      <c r="AY152" s="16" t="s">
        <v>118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83</v>
      </c>
      <c r="BK152" s="231">
        <f>ROUND(I152*H152,2)</f>
        <v>0</v>
      </c>
      <c r="BL152" s="16" t="s">
        <v>124</v>
      </c>
      <c r="BM152" s="230" t="s">
        <v>192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TUflvOBl1lU8ky+lH39dmsRIldYDTrnx4NB+VgHZlW/3TTiRRNX7BOSitGtKHoOZ0q37JZavFUT5IofzJroeqQ==" hashValue="WPkF35M9lMj5J/nMyj+uKeb+hqtE9hVOEes2/3Rmxk9DZiT7EIrVGUuP4U+eIddfxHcVomQltC4cc/x2RKZIsA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- Hladké Životice, km 2,000-5,900,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ROUND((SUM(BE118:BE130)),  2)</f>
        <v>0</v>
      </c>
      <c r="G33" s="37"/>
      <c r="H33" s="37"/>
      <c r="I33" s="154">
        <v>0.20999999999999999</v>
      </c>
      <c r="J33" s="153">
        <f>ROUND(((SUM(BE118:BE130))*I33),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ROUND((SUM(BF118:BF130)),  2)</f>
        <v>0</v>
      </c>
      <c r="G34" s="37"/>
      <c r="H34" s="37"/>
      <c r="I34" s="154">
        <v>0.12</v>
      </c>
      <c r="J34" s="153">
        <f>ROUND(((SUM(BF118:BF130))*I34),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- Hladké Životice, km 2,000-5,900,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SO 02 - Odtěžení nánosů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hidden="1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Husí potok - Hladké Životice, km 2,000-5,900,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02 - Odtěžení nánosů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19. 12. 2025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104</v>
      </c>
      <c r="D117" s="193" t="s">
        <v>60</v>
      </c>
      <c r="E117" s="193" t="s">
        <v>56</v>
      </c>
      <c r="F117" s="193" t="s">
        <v>57</v>
      </c>
      <c r="G117" s="193" t="s">
        <v>105</v>
      </c>
      <c r="H117" s="193" t="s">
        <v>106</v>
      </c>
      <c r="I117" s="193" t="s">
        <v>107</v>
      </c>
      <c r="J117" s="194" t="s">
        <v>97</v>
      </c>
      <c r="K117" s="195" t="s">
        <v>108</v>
      </c>
      <c r="L117" s="196"/>
      <c r="M117" s="99" t="s">
        <v>1</v>
      </c>
      <c r="N117" s="100" t="s">
        <v>39</v>
      </c>
      <c r="O117" s="100" t="s">
        <v>109</v>
      </c>
      <c r="P117" s="100" t="s">
        <v>110</v>
      </c>
      <c r="Q117" s="100" t="s">
        <v>111</v>
      </c>
      <c r="R117" s="100" t="s">
        <v>112</v>
      </c>
      <c r="S117" s="100" t="s">
        <v>113</v>
      </c>
      <c r="T117" s="101" t="s">
        <v>114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115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116</v>
      </c>
      <c r="F119" s="205" t="s">
        <v>117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118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119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SUM(P121:P130)</f>
        <v>0</v>
      </c>
      <c r="Q120" s="210"/>
      <c r="R120" s="211">
        <f>SUM(R121:R130)</f>
        <v>0</v>
      </c>
      <c r="S120" s="210"/>
      <c r="T120" s="212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118</v>
      </c>
      <c r="BK120" s="215">
        <f>SUM(BK121:BK130)</f>
        <v>0</v>
      </c>
    </row>
    <row r="121" s="2" customFormat="1" ht="24.15" customHeight="1">
      <c r="A121" s="37"/>
      <c r="B121" s="38"/>
      <c r="C121" s="218" t="s">
        <v>83</v>
      </c>
      <c r="D121" s="218" t="s">
        <v>120</v>
      </c>
      <c r="E121" s="219" t="s">
        <v>194</v>
      </c>
      <c r="F121" s="220" t="s">
        <v>195</v>
      </c>
      <c r="G121" s="221" t="s">
        <v>130</v>
      </c>
      <c r="H121" s="222">
        <v>2395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124</v>
      </c>
      <c r="AT121" s="230" t="s">
        <v>120</v>
      </c>
      <c r="AU121" s="230" t="s">
        <v>85</v>
      </c>
      <c r="AY121" s="16" t="s">
        <v>118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124</v>
      </c>
      <c r="BM121" s="230" t="s">
        <v>196</v>
      </c>
    </row>
    <row r="122" s="2" customFormat="1" ht="21.75" customHeight="1">
      <c r="A122" s="37"/>
      <c r="B122" s="38"/>
      <c r="C122" s="218" t="s">
        <v>85</v>
      </c>
      <c r="D122" s="218" t="s">
        <v>120</v>
      </c>
      <c r="E122" s="219" t="s">
        <v>133</v>
      </c>
      <c r="F122" s="220" t="s">
        <v>134</v>
      </c>
      <c r="G122" s="221" t="s">
        <v>130</v>
      </c>
      <c r="H122" s="222">
        <v>368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40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124</v>
      </c>
      <c r="AT122" s="230" t="s">
        <v>120</v>
      </c>
      <c r="AU122" s="230" t="s">
        <v>85</v>
      </c>
      <c r="AY122" s="16" t="s">
        <v>118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83</v>
      </c>
      <c r="BK122" s="231">
        <f>ROUND(I122*H122,2)</f>
        <v>0</v>
      </c>
      <c r="BL122" s="16" t="s">
        <v>124</v>
      </c>
      <c r="BM122" s="230" t="s">
        <v>197</v>
      </c>
    </row>
    <row r="123" s="2" customFormat="1">
      <c r="A123" s="37"/>
      <c r="B123" s="38"/>
      <c r="C123" s="39"/>
      <c r="D123" s="232" t="s">
        <v>126</v>
      </c>
      <c r="E123" s="39"/>
      <c r="F123" s="233" t="s">
        <v>198</v>
      </c>
      <c r="G123" s="39"/>
      <c r="H123" s="39"/>
      <c r="I123" s="234"/>
      <c r="J123" s="39"/>
      <c r="K123" s="39"/>
      <c r="L123" s="43"/>
      <c r="M123" s="235"/>
      <c r="N123" s="23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126</v>
      </c>
      <c r="AU123" s="16" t="s">
        <v>85</v>
      </c>
    </row>
    <row r="124" s="2" customFormat="1" ht="21.75" customHeight="1">
      <c r="A124" s="37"/>
      <c r="B124" s="38"/>
      <c r="C124" s="218" t="s">
        <v>132</v>
      </c>
      <c r="D124" s="218" t="s">
        <v>120</v>
      </c>
      <c r="E124" s="219" t="s">
        <v>141</v>
      </c>
      <c r="F124" s="220" t="s">
        <v>142</v>
      </c>
      <c r="G124" s="221" t="s">
        <v>130</v>
      </c>
      <c r="H124" s="222">
        <v>2027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124</v>
      </c>
      <c r="AT124" s="230" t="s">
        <v>120</v>
      </c>
      <c r="AU124" s="230" t="s">
        <v>85</v>
      </c>
      <c r="AY124" s="16" t="s">
        <v>118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83</v>
      </c>
      <c r="BK124" s="231">
        <f>ROUND(I124*H124,2)</f>
        <v>0</v>
      </c>
      <c r="BL124" s="16" t="s">
        <v>124</v>
      </c>
      <c r="BM124" s="230" t="s">
        <v>199</v>
      </c>
    </row>
    <row r="125" s="2" customFormat="1">
      <c r="A125" s="37"/>
      <c r="B125" s="38"/>
      <c r="C125" s="39"/>
      <c r="D125" s="232" t="s">
        <v>126</v>
      </c>
      <c r="E125" s="39"/>
      <c r="F125" s="233" t="s">
        <v>144</v>
      </c>
      <c r="G125" s="39"/>
      <c r="H125" s="39"/>
      <c r="I125" s="234"/>
      <c r="J125" s="39"/>
      <c r="K125" s="39"/>
      <c r="L125" s="43"/>
      <c r="M125" s="235"/>
      <c r="N125" s="23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126</v>
      </c>
      <c r="AU125" s="16" t="s">
        <v>85</v>
      </c>
    </row>
    <row r="126" s="13" customFormat="1">
      <c r="A126" s="13"/>
      <c r="B126" s="237"/>
      <c r="C126" s="238"/>
      <c r="D126" s="232" t="s">
        <v>137</v>
      </c>
      <c r="E126" s="239" t="s">
        <v>1</v>
      </c>
      <c r="F126" s="240" t="s">
        <v>200</v>
      </c>
      <c r="G126" s="238"/>
      <c r="H126" s="241">
        <v>2395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137</v>
      </c>
      <c r="AU126" s="247" t="s">
        <v>85</v>
      </c>
      <c r="AV126" s="13" t="s">
        <v>85</v>
      </c>
      <c r="AW126" s="13" t="s">
        <v>31</v>
      </c>
      <c r="AX126" s="13" t="s">
        <v>75</v>
      </c>
      <c r="AY126" s="247" t="s">
        <v>118</v>
      </c>
    </row>
    <row r="127" s="13" customFormat="1">
      <c r="A127" s="13"/>
      <c r="B127" s="237"/>
      <c r="C127" s="238"/>
      <c r="D127" s="232" t="s">
        <v>137</v>
      </c>
      <c r="E127" s="239" t="s">
        <v>1</v>
      </c>
      <c r="F127" s="240" t="s">
        <v>201</v>
      </c>
      <c r="G127" s="238"/>
      <c r="H127" s="241">
        <v>-368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137</v>
      </c>
      <c r="AU127" s="247" t="s">
        <v>85</v>
      </c>
      <c r="AV127" s="13" t="s">
        <v>85</v>
      </c>
      <c r="AW127" s="13" t="s">
        <v>31</v>
      </c>
      <c r="AX127" s="13" t="s">
        <v>75</v>
      </c>
      <c r="AY127" s="247" t="s">
        <v>118</v>
      </c>
    </row>
    <row r="128" s="14" customFormat="1">
      <c r="A128" s="14"/>
      <c r="B128" s="248"/>
      <c r="C128" s="249"/>
      <c r="D128" s="232" t="s">
        <v>137</v>
      </c>
      <c r="E128" s="250" t="s">
        <v>1</v>
      </c>
      <c r="F128" s="251" t="s">
        <v>140</v>
      </c>
      <c r="G128" s="249"/>
      <c r="H128" s="252">
        <v>2027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137</v>
      </c>
      <c r="AU128" s="258" t="s">
        <v>85</v>
      </c>
      <c r="AV128" s="14" t="s">
        <v>124</v>
      </c>
      <c r="AW128" s="14" t="s">
        <v>31</v>
      </c>
      <c r="AX128" s="14" t="s">
        <v>83</v>
      </c>
      <c r="AY128" s="258" t="s">
        <v>118</v>
      </c>
    </row>
    <row r="129" s="2" customFormat="1" ht="24.15" customHeight="1">
      <c r="A129" s="37"/>
      <c r="B129" s="38"/>
      <c r="C129" s="218" t="s">
        <v>124</v>
      </c>
      <c r="D129" s="218" t="s">
        <v>120</v>
      </c>
      <c r="E129" s="219" t="s">
        <v>148</v>
      </c>
      <c r="F129" s="220" t="s">
        <v>149</v>
      </c>
      <c r="G129" s="221" t="s">
        <v>130</v>
      </c>
      <c r="H129" s="222">
        <v>10135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124</v>
      </c>
      <c r="AT129" s="230" t="s">
        <v>120</v>
      </c>
      <c r="AU129" s="230" t="s">
        <v>85</v>
      </c>
      <c r="AY129" s="16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124</v>
      </c>
      <c r="BM129" s="230" t="s">
        <v>202</v>
      </c>
    </row>
    <row r="130" s="13" customFormat="1">
      <c r="A130" s="13"/>
      <c r="B130" s="237"/>
      <c r="C130" s="238"/>
      <c r="D130" s="232" t="s">
        <v>137</v>
      </c>
      <c r="E130" s="238"/>
      <c r="F130" s="240" t="s">
        <v>203</v>
      </c>
      <c r="G130" s="238"/>
      <c r="H130" s="241">
        <v>10135</v>
      </c>
      <c r="I130" s="242"/>
      <c r="J130" s="238"/>
      <c r="K130" s="238"/>
      <c r="L130" s="243"/>
      <c r="M130" s="275"/>
      <c r="N130" s="276"/>
      <c r="O130" s="276"/>
      <c r="P130" s="276"/>
      <c r="Q130" s="276"/>
      <c r="R130" s="276"/>
      <c r="S130" s="276"/>
      <c r="T130" s="27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137</v>
      </c>
      <c r="AU130" s="247" t="s">
        <v>85</v>
      </c>
      <c r="AV130" s="13" t="s">
        <v>85</v>
      </c>
      <c r="AW130" s="13" t="s">
        <v>4</v>
      </c>
      <c r="AX130" s="13" t="s">
        <v>83</v>
      </c>
      <c r="AY130" s="247" t="s">
        <v>118</v>
      </c>
    </row>
    <row r="131" s="2" customFormat="1" ht="6.96" customHeight="1">
      <c r="A131" s="37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Mg6aei6XQr+kMCJVXc24IvVW9NmZLkq0wi11W0SS38plWfiwAiOv/PzQRMWFY7wrM7ER0b3j91lT9oedIvMOOQ==" hashValue="+5k0sN6B0GfYMQl4irdzH+BSjwdmKFF9Ejie9Hh4Xm9xDPGrqPifxN/zgkUEZcKzCaTV3nWMDJGtPcT/xfMGtQ==" algorithmName="SHA-512" password="CC35"/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hidden="1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Husí potok - Hladké Životice, km 2,000-5,900, odstranění PŠ 09/2024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204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19. 12. 2025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30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33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ROUND((SUM(BE118:BE138)),  2)</f>
        <v>0</v>
      </c>
      <c r="G33" s="37"/>
      <c r="H33" s="37"/>
      <c r="I33" s="154">
        <v>0.20999999999999999</v>
      </c>
      <c r="J33" s="153">
        <f>ROUND(((SUM(BE118:BE138))*I33),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41</v>
      </c>
      <c r="F34" s="153">
        <f>ROUND((SUM(BF118:BF138)),  2)</f>
        <v>0</v>
      </c>
      <c r="G34" s="37"/>
      <c r="H34" s="37"/>
      <c r="I34" s="154">
        <v>0.12</v>
      </c>
      <c r="J34" s="153">
        <f>ROUND(((SUM(BF118:BF138))*I34),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ROUND((SUM(BG118:BG138)),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ROUND((SUM(BH118:BH138)),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ROUND((SUM(BI118:BI138)),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73" t="str">
        <f>E7</f>
        <v>Husí potok - Hladké Životice, km 2,000-5,900, odstranění PŠ 09/2024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19. 12. 2025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HydroIdea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Ing. Jerzy Nowak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hidden="1" s="9" customFormat="1" ht="24.96" customHeight="1">
      <c r="A97" s="9"/>
      <c r="B97" s="178"/>
      <c r="C97" s="179"/>
      <c r="D97" s="180" t="s">
        <v>204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4"/>
      <c r="C98" s="185"/>
      <c r="D98" s="186" t="s">
        <v>205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hidden="1"/>
    <row r="102" hidden="1"/>
    <row r="103" hidden="1"/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Husí potok - Hladké Životice, km 2,000-5,900, odstranění PŠ 09/2024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VRN - Vedlejší rozpočtové náklady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19. 12. 2025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>HydroIdea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Ing. Jerzy Nowak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104</v>
      </c>
      <c r="D117" s="193" t="s">
        <v>60</v>
      </c>
      <c r="E117" s="193" t="s">
        <v>56</v>
      </c>
      <c r="F117" s="193" t="s">
        <v>57</v>
      </c>
      <c r="G117" s="193" t="s">
        <v>105</v>
      </c>
      <c r="H117" s="193" t="s">
        <v>106</v>
      </c>
      <c r="I117" s="193" t="s">
        <v>107</v>
      </c>
      <c r="J117" s="194" t="s">
        <v>97</v>
      </c>
      <c r="K117" s="195" t="s">
        <v>108</v>
      </c>
      <c r="L117" s="196"/>
      <c r="M117" s="99" t="s">
        <v>1</v>
      </c>
      <c r="N117" s="100" t="s">
        <v>39</v>
      </c>
      <c r="O117" s="100" t="s">
        <v>109</v>
      </c>
      <c r="P117" s="100" t="s">
        <v>110</v>
      </c>
      <c r="Q117" s="100" t="s">
        <v>111</v>
      </c>
      <c r="R117" s="100" t="s">
        <v>112</v>
      </c>
      <c r="S117" s="100" t="s">
        <v>113</v>
      </c>
      <c r="T117" s="101" t="s">
        <v>114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115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99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89</v>
      </c>
      <c r="F119" s="205" t="s">
        <v>90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147</v>
      </c>
      <c r="AT119" s="214" t="s">
        <v>74</v>
      </c>
      <c r="AU119" s="214" t="s">
        <v>75</v>
      </c>
      <c r="AY119" s="213" t="s">
        <v>118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206</v>
      </c>
      <c r="F120" s="216" t="s">
        <v>207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SUM(P121:P138)</f>
        <v>0</v>
      </c>
      <c r="Q120" s="210"/>
      <c r="R120" s="211">
        <f>SUM(R121:R138)</f>
        <v>0</v>
      </c>
      <c r="S120" s="210"/>
      <c r="T120" s="212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147</v>
      </c>
      <c r="AT120" s="214" t="s">
        <v>74</v>
      </c>
      <c r="AU120" s="214" t="s">
        <v>83</v>
      </c>
      <c r="AY120" s="213" t="s">
        <v>118</v>
      </c>
      <c r="BK120" s="215">
        <f>SUM(BK121:BK138)</f>
        <v>0</v>
      </c>
    </row>
    <row r="121" s="2" customFormat="1" ht="16.5" customHeight="1">
      <c r="A121" s="37"/>
      <c r="B121" s="38"/>
      <c r="C121" s="218" t="s">
        <v>83</v>
      </c>
      <c r="D121" s="218" t="s">
        <v>120</v>
      </c>
      <c r="E121" s="219" t="s">
        <v>208</v>
      </c>
      <c r="F121" s="220" t="s">
        <v>209</v>
      </c>
      <c r="G121" s="221" t="s">
        <v>210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40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211</v>
      </c>
      <c r="AT121" s="230" t="s">
        <v>120</v>
      </c>
      <c r="AU121" s="230" t="s">
        <v>85</v>
      </c>
      <c r="AY121" s="16" t="s">
        <v>118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83</v>
      </c>
      <c r="BK121" s="231">
        <f>ROUND(I121*H121,2)</f>
        <v>0</v>
      </c>
      <c r="BL121" s="16" t="s">
        <v>211</v>
      </c>
      <c r="BM121" s="230" t="s">
        <v>212</v>
      </c>
    </row>
    <row r="122" s="2" customFormat="1">
      <c r="A122" s="37"/>
      <c r="B122" s="38"/>
      <c r="C122" s="39"/>
      <c r="D122" s="232" t="s">
        <v>126</v>
      </c>
      <c r="E122" s="39"/>
      <c r="F122" s="233" t="s">
        <v>213</v>
      </c>
      <c r="G122" s="39"/>
      <c r="H122" s="39"/>
      <c r="I122" s="234"/>
      <c r="J122" s="39"/>
      <c r="K122" s="39"/>
      <c r="L122" s="43"/>
      <c r="M122" s="235"/>
      <c r="N122" s="23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126</v>
      </c>
      <c r="AU122" s="16" t="s">
        <v>85</v>
      </c>
    </row>
    <row r="123" s="2" customFormat="1" ht="16.5" customHeight="1">
      <c r="A123" s="37"/>
      <c r="B123" s="38"/>
      <c r="C123" s="218" t="s">
        <v>85</v>
      </c>
      <c r="D123" s="218" t="s">
        <v>120</v>
      </c>
      <c r="E123" s="219" t="s">
        <v>214</v>
      </c>
      <c r="F123" s="220" t="s">
        <v>215</v>
      </c>
      <c r="G123" s="221" t="s">
        <v>123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124</v>
      </c>
      <c r="AT123" s="230" t="s">
        <v>120</v>
      </c>
      <c r="AU123" s="230" t="s">
        <v>85</v>
      </c>
      <c r="AY123" s="16" t="s">
        <v>118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83</v>
      </c>
      <c r="BK123" s="231">
        <f>ROUND(I123*H123,2)</f>
        <v>0</v>
      </c>
      <c r="BL123" s="16" t="s">
        <v>124</v>
      </c>
      <c r="BM123" s="230" t="s">
        <v>216</v>
      </c>
    </row>
    <row r="124" s="2" customFormat="1">
      <c r="A124" s="37"/>
      <c r="B124" s="38"/>
      <c r="C124" s="39"/>
      <c r="D124" s="232" t="s">
        <v>126</v>
      </c>
      <c r="E124" s="39"/>
      <c r="F124" s="233" t="s">
        <v>217</v>
      </c>
      <c r="G124" s="39"/>
      <c r="H124" s="39"/>
      <c r="I124" s="234"/>
      <c r="J124" s="39"/>
      <c r="K124" s="39"/>
      <c r="L124" s="43"/>
      <c r="M124" s="235"/>
      <c r="N124" s="23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126</v>
      </c>
      <c r="AU124" s="16" t="s">
        <v>85</v>
      </c>
    </row>
    <row r="125" s="2" customFormat="1" ht="16.5" customHeight="1">
      <c r="A125" s="37"/>
      <c r="B125" s="38"/>
      <c r="C125" s="218" t="s">
        <v>132</v>
      </c>
      <c r="D125" s="218" t="s">
        <v>120</v>
      </c>
      <c r="E125" s="219" t="s">
        <v>218</v>
      </c>
      <c r="F125" s="220" t="s">
        <v>219</v>
      </c>
      <c r="G125" s="221" t="s">
        <v>123</v>
      </c>
      <c r="H125" s="222">
        <v>1</v>
      </c>
      <c r="I125" s="223"/>
      <c r="J125" s="224">
        <f>ROUND(I125*H125,2)</f>
        <v>0</v>
      </c>
      <c r="K125" s="225"/>
      <c r="L125" s="43"/>
      <c r="M125" s="226" t="s">
        <v>1</v>
      </c>
      <c r="N125" s="227" t="s">
        <v>40</v>
      </c>
      <c r="O125" s="90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0" t="s">
        <v>124</v>
      </c>
      <c r="AT125" s="230" t="s">
        <v>120</v>
      </c>
      <c r="AU125" s="230" t="s">
        <v>85</v>
      </c>
      <c r="AY125" s="16" t="s">
        <v>118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6" t="s">
        <v>83</v>
      </c>
      <c r="BK125" s="231">
        <f>ROUND(I125*H125,2)</f>
        <v>0</v>
      </c>
      <c r="BL125" s="16" t="s">
        <v>124</v>
      </c>
      <c r="BM125" s="230" t="s">
        <v>220</v>
      </c>
    </row>
    <row r="126" s="2" customFormat="1" ht="16.5" customHeight="1">
      <c r="A126" s="37"/>
      <c r="B126" s="38"/>
      <c r="C126" s="218" t="s">
        <v>124</v>
      </c>
      <c r="D126" s="218" t="s">
        <v>120</v>
      </c>
      <c r="E126" s="219" t="s">
        <v>221</v>
      </c>
      <c r="F126" s="220" t="s">
        <v>222</v>
      </c>
      <c r="G126" s="221" t="s">
        <v>123</v>
      </c>
      <c r="H126" s="222">
        <v>1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211</v>
      </c>
      <c r="AT126" s="230" t="s">
        <v>120</v>
      </c>
      <c r="AU126" s="230" t="s">
        <v>85</v>
      </c>
      <c r="AY126" s="16" t="s">
        <v>118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211</v>
      </c>
      <c r="BM126" s="230" t="s">
        <v>223</v>
      </c>
    </row>
    <row r="127" s="2" customFormat="1">
      <c r="A127" s="37"/>
      <c r="B127" s="38"/>
      <c r="C127" s="39"/>
      <c r="D127" s="232" t="s">
        <v>126</v>
      </c>
      <c r="E127" s="39"/>
      <c r="F127" s="233" t="s">
        <v>224</v>
      </c>
      <c r="G127" s="39"/>
      <c r="H127" s="39"/>
      <c r="I127" s="234"/>
      <c r="J127" s="39"/>
      <c r="K127" s="39"/>
      <c r="L127" s="43"/>
      <c r="M127" s="235"/>
      <c r="N127" s="23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126</v>
      </c>
      <c r="AU127" s="16" t="s">
        <v>85</v>
      </c>
    </row>
    <row r="128" s="2" customFormat="1" ht="16.5" customHeight="1">
      <c r="A128" s="37"/>
      <c r="B128" s="38"/>
      <c r="C128" s="218" t="s">
        <v>147</v>
      </c>
      <c r="D128" s="218" t="s">
        <v>120</v>
      </c>
      <c r="E128" s="219" t="s">
        <v>225</v>
      </c>
      <c r="F128" s="220" t="s">
        <v>226</v>
      </c>
      <c r="G128" s="221" t="s">
        <v>123</v>
      </c>
      <c r="H128" s="222">
        <v>1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124</v>
      </c>
      <c r="AT128" s="230" t="s">
        <v>120</v>
      </c>
      <c r="AU128" s="230" t="s">
        <v>85</v>
      </c>
      <c r="AY128" s="16" t="s">
        <v>118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124</v>
      </c>
      <c r="BM128" s="230" t="s">
        <v>227</v>
      </c>
    </row>
    <row r="129" s="2" customFormat="1">
      <c r="A129" s="37"/>
      <c r="B129" s="38"/>
      <c r="C129" s="39"/>
      <c r="D129" s="232" t="s">
        <v>126</v>
      </c>
      <c r="E129" s="39"/>
      <c r="F129" s="233" t="s">
        <v>228</v>
      </c>
      <c r="G129" s="39"/>
      <c r="H129" s="39"/>
      <c r="I129" s="234"/>
      <c r="J129" s="39"/>
      <c r="K129" s="39"/>
      <c r="L129" s="43"/>
      <c r="M129" s="235"/>
      <c r="N129" s="23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126</v>
      </c>
      <c r="AU129" s="16" t="s">
        <v>85</v>
      </c>
    </row>
    <row r="130" s="2" customFormat="1" ht="16.5" customHeight="1">
      <c r="A130" s="37"/>
      <c r="B130" s="38"/>
      <c r="C130" s="218" t="s">
        <v>152</v>
      </c>
      <c r="D130" s="218" t="s">
        <v>120</v>
      </c>
      <c r="E130" s="219" t="s">
        <v>229</v>
      </c>
      <c r="F130" s="220" t="s">
        <v>230</v>
      </c>
      <c r="G130" s="221" t="s">
        <v>123</v>
      </c>
      <c r="H130" s="222">
        <v>1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211</v>
      </c>
      <c r="AT130" s="230" t="s">
        <v>120</v>
      </c>
      <c r="AU130" s="230" t="s">
        <v>85</v>
      </c>
      <c r="AY130" s="16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211</v>
      </c>
      <c r="BM130" s="230" t="s">
        <v>231</v>
      </c>
    </row>
    <row r="131" s="2" customFormat="1">
      <c r="A131" s="37"/>
      <c r="B131" s="38"/>
      <c r="C131" s="39"/>
      <c r="D131" s="232" t="s">
        <v>126</v>
      </c>
      <c r="E131" s="39"/>
      <c r="F131" s="233" t="s">
        <v>232</v>
      </c>
      <c r="G131" s="39"/>
      <c r="H131" s="39"/>
      <c r="I131" s="234"/>
      <c r="J131" s="39"/>
      <c r="K131" s="39"/>
      <c r="L131" s="43"/>
      <c r="M131" s="235"/>
      <c r="N131" s="23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126</v>
      </c>
      <c r="AU131" s="16" t="s">
        <v>85</v>
      </c>
    </row>
    <row r="132" s="2" customFormat="1" ht="24.15" customHeight="1">
      <c r="A132" s="37"/>
      <c r="B132" s="38"/>
      <c r="C132" s="218" t="s">
        <v>159</v>
      </c>
      <c r="D132" s="218" t="s">
        <v>120</v>
      </c>
      <c r="E132" s="219" t="s">
        <v>233</v>
      </c>
      <c r="F132" s="220" t="s">
        <v>234</v>
      </c>
      <c r="G132" s="221" t="s">
        <v>123</v>
      </c>
      <c r="H132" s="222">
        <v>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124</v>
      </c>
      <c r="AT132" s="230" t="s">
        <v>120</v>
      </c>
      <c r="AU132" s="230" t="s">
        <v>85</v>
      </c>
      <c r="AY132" s="16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124</v>
      </c>
      <c r="BM132" s="230" t="s">
        <v>235</v>
      </c>
    </row>
    <row r="133" s="2" customFormat="1" ht="16.5" customHeight="1">
      <c r="A133" s="37"/>
      <c r="B133" s="38"/>
      <c r="C133" s="218" t="s">
        <v>163</v>
      </c>
      <c r="D133" s="218" t="s">
        <v>120</v>
      </c>
      <c r="E133" s="219" t="s">
        <v>236</v>
      </c>
      <c r="F133" s="220" t="s">
        <v>237</v>
      </c>
      <c r="G133" s="221" t="s">
        <v>123</v>
      </c>
      <c r="H133" s="222">
        <v>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124</v>
      </c>
      <c r="AT133" s="230" t="s">
        <v>120</v>
      </c>
      <c r="AU133" s="230" t="s">
        <v>85</v>
      </c>
      <c r="AY133" s="16" t="s">
        <v>118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124</v>
      </c>
      <c r="BM133" s="230" t="s">
        <v>238</v>
      </c>
    </row>
    <row r="134" s="2" customFormat="1">
      <c r="A134" s="37"/>
      <c r="B134" s="38"/>
      <c r="C134" s="39"/>
      <c r="D134" s="232" t="s">
        <v>126</v>
      </c>
      <c r="E134" s="39"/>
      <c r="F134" s="233" t="s">
        <v>239</v>
      </c>
      <c r="G134" s="39"/>
      <c r="H134" s="39"/>
      <c r="I134" s="234"/>
      <c r="J134" s="39"/>
      <c r="K134" s="39"/>
      <c r="L134" s="43"/>
      <c r="M134" s="235"/>
      <c r="N134" s="23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126</v>
      </c>
      <c r="AU134" s="16" t="s">
        <v>85</v>
      </c>
    </row>
    <row r="135" s="2" customFormat="1" ht="24.15" customHeight="1">
      <c r="A135" s="37"/>
      <c r="B135" s="38"/>
      <c r="C135" s="218" t="s">
        <v>167</v>
      </c>
      <c r="D135" s="218" t="s">
        <v>120</v>
      </c>
      <c r="E135" s="219" t="s">
        <v>240</v>
      </c>
      <c r="F135" s="220" t="s">
        <v>241</v>
      </c>
      <c r="G135" s="221" t="s">
        <v>123</v>
      </c>
      <c r="H135" s="222">
        <v>1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211</v>
      </c>
      <c r="AT135" s="230" t="s">
        <v>120</v>
      </c>
      <c r="AU135" s="230" t="s">
        <v>85</v>
      </c>
      <c r="AY135" s="16" t="s">
        <v>118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211</v>
      </c>
      <c r="BM135" s="230" t="s">
        <v>242</v>
      </c>
    </row>
    <row r="136" s="2" customFormat="1">
      <c r="A136" s="37"/>
      <c r="B136" s="38"/>
      <c r="C136" s="39"/>
      <c r="D136" s="232" t="s">
        <v>126</v>
      </c>
      <c r="E136" s="39"/>
      <c r="F136" s="233" t="s">
        <v>243</v>
      </c>
      <c r="G136" s="39"/>
      <c r="H136" s="39"/>
      <c r="I136" s="234"/>
      <c r="J136" s="39"/>
      <c r="K136" s="39"/>
      <c r="L136" s="43"/>
      <c r="M136" s="235"/>
      <c r="N136" s="23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126</v>
      </c>
      <c r="AU136" s="16" t="s">
        <v>85</v>
      </c>
    </row>
    <row r="137" s="2" customFormat="1" ht="16.5" customHeight="1">
      <c r="A137" s="37"/>
      <c r="B137" s="38"/>
      <c r="C137" s="218" t="s">
        <v>172</v>
      </c>
      <c r="D137" s="218" t="s">
        <v>120</v>
      </c>
      <c r="E137" s="219" t="s">
        <v>244</v>
      </c>
      <c r="F137" s="220" t="s">
        <v>245</v>
      </c>
      <c r="G137" s="221" t="s">
        <v>123</v>
      </c>
      <c r="H137" s="222">
        <v>1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124</v>
      </c>
      <c r="AT137" s="230" t="s">
        <v>120</v>
      </c>
      <c r="AU137" s="230" t="s">
        <v>85</v>
      </c>
      <c r="AY137" s="16" t="s">
        <v>118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124</v>
      </c>
      <c r="BM137" s="230" t="s">
        <v>246</v>
      </c>
    </row>
    <row r="138" s="2" customFormat="1">
      <c r="A138" s="37"/>
      <c r="B138" s="38"/>
      <c r="C138" s="39"/>
      <c r="D138" s="232" t="s">
        <v>126</v>
      </c>
      <c r="E138" s="39"/>
      <c r="F138" s="233" t="s">
        <v>247</v>
      </c>
      <c r="G138" s="39"/>
      <c r="H138" s="39"/>
      <c r="I138" s="234"/>
      <c r="J138" s="39"/>
      <c r="K138" s="39"/>
      <c r="L138" s="43"/>
      <c r="M138" s="278"/>
      <c r="N138" s="279"/>
      <c r="O138" s="272"/>
      <c r="P138" s="272"/>
      <c r="Q138" s="272"/>
      <c r="R138" s="272"/>
      <c r="S138" s="272"/>
      <c r="T138" s="280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126</v>
      </c>
      <c r="AU138" s="16" t="s">
        <v>85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Snj5h0WJklHyhy8IKYcgzdwMz4DVvzc8FFLcPhhBcwaWlvFTkDWL9x7vAxmb5qbc/+oHzn2Y3dKYmMTmhVph2A==" hashValue="S7kTAkLoaijHYJT1nNn7tP6/E5po2x517hdKEpcAOJCM9xhz2SEWyPhQfXS9UT372yYB7w4XP5UwwxPdENLAbQ==" algorithmName="SHA-512" password="CC35"/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2026-01-13T05:53:26Z</dcterms:created>
  <dcterms:modified xsi:type="dcterms:W3CDTF">2026-01-13T05:53:28Z</dcterms:modified>
</cp:coreProperties>
</file>